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officeprotestantsekerk.sharepoint.com/sites/Trkmtn/Gedeelde documenten/Traktementen/Modellen/Rekenmodellen/hulpdiensten (overgangsregeling per 1-7-2021)/"/>
    </mc:Choice>
  </mc:AlternateContent>
  <xr:revisionPtr revIDLastSave="18" documentId="11_958AFEA336E6A18B9F19D8AC49EE5D2AA1A278CD" xr6:coauthVersionLast="47" xr6:coauthVersionMax="47" xr10:uidLastSave="{0208A47D-75EC-4056-B9AE-7EB0B21C26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f9ncDBhhGuclRZGeGw3Ee1qFVTHEkytcBWk/xrDBYg="/>
    </ext>
  </extLst>
</workbook>
</file>

<file path=xl/calcChain.xml><?xml version="1.0" encoding="utf-8"?>
<calcChain xmlns="http://schemas.openxmlformats.org/spreadsheetml/2006/main">
  <c r="D31" i="1" l="1"/>
  <c r="C31" i="1"/>
  <c r="E31" i="1" s="1"/>
  <c r="F31" i="1" s="1"/>
  <c r="C29" i="1"/>
  <c r="E29" i="1" s="1"/>
  <c r="F29" i="1" s="1"/>
  <c r="B29" i="1"/>
  <c r="C28" i="1"/>
  <c r="F28" i="1" s="1"/>
  <c r="D27" i="1"/>
  <c r="C27" i="1"/>
  <c r="E27" i="1" s="1"/>
  <c r="F27" i="1" s="1"/>
  <c r="D26" i="1"/>
  <c r="C26" i="1"/>
  <c r="E26" i="1" s="1"/>
  <c r="F26" i="1" s="1"/>
  <c r="D25" i="1"/>
  <c r="C25" i="1"/>
  <c r="E25" i="1" s="1"/>
  <c r="F25" i="1" s="1"/>
  <c r="D24" i="1"/>
  <c r="C24" i="1"/>
  <c r="E24" i="1" s="1"/>
  <c r="C15" i="1"/>
  <c r="E38" i="1" l="1"/>
  <c r="F24" i="1"/>
  <c r="F38" i="1" s="1"/>
</calcChain>
</file>

<file path=xl/sharedStrings.xml><?xml version="1.0" encoding="utf-8"?>
<sst xmlns="http://schemas.openxmlformats.org/spreadsheetml/2006/main" count="58" uniqueCount="54">
  <si>
    <t>MODEL BEREKENING VERGOEDING HULPDIENSTEN (ORD. 3-24-2 OUD EN 3-28-2 OUD)</t>
  </si>
  <si>
    <t>EN WAARNEMING DIENSTWERK (ORD. 3-28-3 OUD)</t>
  </si>
  <si>
    <t>alleen geldig voor overeenkomsten met een ingangsdatum vóór 1 juli 2021</t>
  </si>
  <si>
    <t>alleen gele cellen invullen !</t>
  </si>
  <si>
    <t>* naam gemeente</t>
  </si>
  <si>
    <t>* naam predikant</t>
  </si>
  <si>
    <t>* werktijdpercentage (percentage met 2 decimalen)</t>
  </si>
  <si>
    <t>* aantal periodieke verhogingen in PKN-schaal (0 - 20)</t>
  </si>
  <si>
    <t>* woonruimte beschikbaar gesteld door gemeente (1 = ja, 0 = nee)</t>
  </si>
  <si>
    <t>* ingangsdatum overeenkomst tot het verrichten van hulpdiensten (dd-mm-jjjj)</t>
  </si>
  <si>
    <t>aantal</t>
  </si>
  <si>
    <t>fulltime</t>
  </si>
  <si>
    <t>parttime</t>
  </si>
  <si>
    <t>basis</t>
  </si>
  <si>
    <t>per maand</t>
  </si>
  <si>
    <t>per jaar</t>
  </si>
  <si>
    <t>gemeente betaalt aan predikant</t>
  </si>
  <si>
    <t>primaire arbeidsvoorwaarden</t>
  </si>
  <si>
    <t>+ basistraktement</t>
  </si>
  <si>
    <t>+ periodieke verhogingen</t>
  </si>
  <si>
    <t>+ vakantietoeslag (uitkering per maand)</t>
  </si>
  <si>
    <t>+ eindejaarsuitkering (uitkering per maand)</t>
  </si>
  <si>
    <t>-  inhouding woonbijdrage</t>
  </si>
  <si>
    <t>vaste onkostenvergoedingen</t>
  </si>
  <si>
    <t>+ representatie, bureaukosten, tekstverwerkingsapparatuur, communicatie</t>
  </si>
  <si>
    <t>declaratievergoedingen</t>
  </si>
  <si>
    <t>+ vervoerskosten</t>
  </si>
  <si>
    <t>PM</t>
  </si>
  <si>
    <t xml:space="preserve">    € 0,24 per km met auto of motor</t>
  </si>
  <si>
    <t xml:space="preserve">    € 0,10 per km met overig gemotoriseerd vervoermiddel</t>
  </si>
  <si>
    <t xml:space="preserve">    € 0,05 per km met fiets</t>
  </si>
  <si>
    <t xml:space="preserve">     volledige vergoeding OV max 2e klasse</t>
  </si>
  <si>
    <t>totaal aan predikant door gemeente</t>
  </si>
  <si>
    <t>+ PM</t>
  </si>
  <si>
    <t>trede</t>
  </si>
  <si>
    <t>BT</t>
  </si>
  <si>
    <t>PV</t>
  </si>
  <si>
    <t>VT</t>
  </si>
  <si>
    <t>EJ</t>
  </si>
  <si>
    <t>IW</t>
  </si>
  <si>
    <t>bedrag per maand</t>
  </si>
  <si>
    <t>wt-afh onkosten</t>
  </si>
  <si>
    <t>wt-onafh onkosten: permanente educatie</t>
  </si>
  <si>
    <t>wt-onafh onkosten: gebruik werkruimte</t>
  </si>
  <si>
    <t>wt-onafh onkosten: gemis werkruimte</t>
  </si>
  <si>
    <t>minimale woonbijdrage</t>
  </si>
  <si>
    <t>heffingspercentage WOZ-waarde</t>
  </si>
  <si>
    <t>heffingspercentage ambtswoning opting-in</t>
  </si>
  <si>
    <t>BIJ UITVOERINGSBEPALINGEN 2025-A</t>
  </si>
  <si>
    <t>PER 1 JANUARI 2025</t>
  </si>
  <si>
    <t>* WOZ-waarde woonruimte (www.wozwaardeloket.nl, peildatum 1 januari 2023)</t>
  </si>
  <si>
    <t>eenmalig uitkering 1 juli</t>
  </si>
  <si>
    <t>* werkzaam op 1 juli 2025 (1 = ja, 0 = nee) i.v.m. eenmalige uitkering</t>
  </si>
  <si>
    <t>+ eenmalige uitkering in juni naar rato van de werktijd op 1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</si>
</sst>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_-* #,##0\-;_-* &quot;-&quot;??_-;_-@"/>
    <numFmt numFmtId="165" formatCode="d\-m\-yyyy"/>
    <numFmt numFmtId="166" formatCode="_-* #,##0.00_-;_-* #,##0.00\-;_-* &quot;-&quot;??_-;_-@"/>
  </numFmts>
  <fonts count="14" x14ac:knownFonts="1">
    <font>
      <sz val="10"/>
      <color rgb="FF000000"/>
      <name val="Calibri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99"/>
        <bgColor rgb="FFFFFF9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9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/>
    <xf numFmtId="166" fontId="7" fillId="0" borderId="0" xfId="0" applyNumberFormat="1" applyFont="1"/>
    <xf numFmtId="4" fontId="8" fillId="0" borderId="0" xfId="0" applyNumberFormat="1" applyFont="1"/>
    <xf numFmtId="10" fontId="2" fillId="0" borderId="0" xfId="0" applyNumberFormat="1" applyFont="1"/>
    <xf numFmtId="0" fontId="2" fillId="0" borderId="0" xfId="0" quotePrefix="1" applyFont="1"/>
    <xf numFmtId="10" fontId="9" fillId="0" borderId="0" xfId="0" applyNumberFormat="1" applyFont="1" applyAlignment="1">
      <alignment horizontal="center"/>
    </xf>
    <xf numFmtId="0" fontId="4" fillId="0" borderId="0" xfId="0" applyFont="1"/>
    <xf numFmtId="166" fontId="2" fillId="0" borderId="0" xfId="0" applyNumberFormat="1" applyFont="1"/>
    <xf numFmtId="4" fontId="2" fillId="0" borderId="3" xfId="0" applyNumberFormat="1" applyFont="1" applyBorder="1"/>
    <xf numFmtId="4" fontId="2" fillId="0" borderId="4" xfId="0" applyNumberFormat="1" applyFont="1" applyBorder="1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12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0" fontId="8" fillId="0" borderId="0" xfId="0" applyFont="1"/>
    <xf numFmtId="166" fontId="8" fillId="0" borderId="0" xfId="0" applyNumberFormat="1" applyFont="1"/>
    <xf numFmtId="10" fontId="13" fillId="0" borderId="0" xfId="0" applyNumberFormat="1" applyFont="1" applyAlignment="1">
      <alignment horizontal="right"/>
    </xf>
    <xf numFmtId="9" fontId="10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C13" sqref="C13"/>
    </sheetView>
  </sheetViews>
  <sheetFormatPr defaultColWidth="14.42578125" defaultRowHeight="15" customHeight="1" x14ac:dyDescent="0.2"/>
  <cols>
    <col min="1" max="1" width="73.5703125" customWidth="1"/>
    <col min="2" max="2" width="10.5703125" customWidth="1"/>
    <col min="3" max="3" width="9.5703125" customWidth="1"/>
    <col min="4" max="4" width="8.42578125" customWidth="1"/>
    <col min="5" max="5" width="10" customWidth="1"/>
    <col min="6" max="6" width="10.5703125" customWidth="1"/>
    <col min="7" max="7" width="9.140625" customWidth="1"/>
    <col min="8" max="8" width="12.7109375" customWidth="1"/>
    <col min="9" max="9" width="9.28515625" customWidth="1"/>
  </cols>
  <sheetData>
    <row r="1" spans="1:9" ht="15.75" customHeight="1" x14ac:dyDescent="0.25">
      <c r="A1" s="42" t="s">
        <v>0</v>
      </c>
      <c r="B1" s="43"/>
      <c r="C1" s="43"/>
      <c r="D1" s="43"/>
      <c r="E1" s="43"/>
      <c r="F1" s="43"/>
      <c r="G1" s="1"/>
      <c r="I1" s="2"/>
    </row>
    <row r="2" spans="1:9" ht="15.75" customHeight="1" x14ac:dyDescent="0.25">
      <c r="A2" s="42" t="s">
        <v>1</v>
      </c>
      <c r="B2" s="43"/>
      <c r="C2" s="43"/>
      <c r="D2" s="43"/>
      <c r="E2" s="43"/>
      <c r="F2" s="43"/>
      <c r="G2" s="1"/>
      <c r="I2" s="2"/>
    </row>
    <row r="3" spans="1:9" ht="15.75" customHeight="1" x14ac:dyDescent="0.25">
      <c r="A3" s="42" t="s">
        <v>48</v>
      </c>
      <c r="B3" s="43"/>
      <c r="C3" s="43"/>
      <c r="D3" s="43"/>
      <c r="E3" s="43"/>
      <c r="F3" s="43"/>
      <c r="G3" s="1"/>
      <c r="I3" s="2"/>
    </row>
    <row r="4" spans="1:9" ht="12.75" customHeight="1" x14ac:dyDescent="0.25">
      <c r="A4" s="42" t="s">
        <v>49</v>
      </c>
      <c r="B4" s="43"/>
      <c r="C4" s="43"/>
      <c r="D4" s="43"/>
      <c r="E4" s="43"/>
      <c r="F4" s="43"/>
      <c r="G4" s="1"/>
      <c r="I4" s="2"/>
    </row>
    <row r="5" spans="1:9" ht="12.75" customHeight="1" x14ac:dyDescent="0.2">
      <c r="A5" s="2"/>
      <c r="B5" s="1"/>
      <c r="C5" s="3"/>
      <c r="D5" s="2"/>
      <c r="E5" s="4"/>
      <c r="F5" s="5"/>
      <c r="G5" s="1"/>
      <c r="I5" s="2"/>
    </row>
    <row r="6" spans="1:9" x14ac:dyDescent="0.25">
      <c r="A6" s="44" t="s">
        <v>2</v>
      </c>
      <c r="B6" s="43"/>
      <c r="C6" s="43"/>
      <c r="D6" s="43"/>
      <c r="E6" s="43"/>
      <c r="F6" s="43"/>
      <c r="G6" s="1"/>
      <c r="I6" s="2"/>
    </row>
    <row r="7" spans="1:9" ht="12.75" customHeight="1" x14ac:dyDescent="0.2">
      <c r="A7" s="2"/>
      <c r="B7" s="1"/>
      <c r="C7" s="3"/>
      <c r="D7" s="2"/>
      <c r="E7" s="4"/>
      <c r="F7" s="5"/>
      <c r="G7" s="1"/>
      <c r="I7" s="2"/>
    </row>
    <row r="8" spans="1:9" ht="12.75" customHeight="1" x14ac:dyDescent="0.2">
      <c r="A8" s="6" t="s">
        <v>3</v>
      </c>
      <c r="B8" s="1"/>
      <c r="C8" s="3"/>
      <c r="D8" s="2"/>
      <c r="E8" s="4"/>
      <c r="F8" s="5"/>
      <c r="G8" s="1"/>
      <c r="I8" s="2"/>
    </row>
    <row r="9" spans="1:9" ht="12.75" customHeight="1" x14ac:dyDescent="0.2">
      <c r="A9" s="2" t="s">
        <v>4</v>
      </c>
      <c r="B9" s="7"/>
      <c r="C9" s="3"/>
      <c r="D9" s="2"/>
      <c r="E9" s="4"/>
      <c r="F9" s="5"/>
      <c r="G9" s="1"/>
      <c r="I9" s="2"/>
    </row>
    <row r="10" spans="1:9" ht="12.75" customHeight="1" x14ac:dyDescent="0.2">
      <c r="A10" s="2" t="s">
        <v>5</v>
      </c>
      <c r="B10" s="7"/>
      <c r="C10" s="3"/>
      <c r="D10" s="2"/>
      <c r="E10" s="4"/>
      <c r="F10" s="5"/>
      <c r="G10" s="1"/>
      <c r="I10" s="2"/>
    </row>
    <row r="11" spans="1:9" ht="12.75" customHeight="1" x14ac:dyDescent="0.2">
      <c r="A11" s="2" t="s">
        <v>6</v>
      </c>
      <c r="B11" s="8"/>
      <c r="C11" s="3"/>
      <c r="D11" s="2"/>
      <c r="E11" s="4"/>
      <c r="F11" s="5"/>
      <c r="G11" s="1"/>
      <c r="I11" s="2"/>
    </row>
    <row r="12" spans="1:9" ht="12.75" customHeight="1" x14ac:dyDescent="0.2">
      <c r="A12" s="2" t="s">
        <v>52</v>
      </c>
      <c r="B12" s="9"/>
      <c r="C12" s="3"/>
      <c r="D12" s="2"/>
      <c r="E12" s="4"/>
      <c r="F12" s="5"/>
      <c r="G12" s="1"/>
      <c r="I12" s="2"/>
    </row>
    <row r="13" spans="1:9" ht="12.75" customHeight="1" x14ac:dyDescent="0.2">
      <c r="A13" s="2" t="s">
        <v>7</v>
      </c>
      <c r="B13" s="9"/>
      <c r="C13" s="3"/>
      <c r="D13" s="2"/>
      <c r="E13" s="4"/>
      <c r="F13" s="5"/>
      <c r="G13" s="1"/>
      <c r="I13" s="2"/>
    </row>
    <row r="14" spans="1:9" ht="12.75" customHeight="1" x14ac:dyDescent="0.2">
      <c r="A14" s="2" t="s">
        <v>8</v>
      </c>
      <c r="B14" s="10"/>
      <c r="C14" s="3"/>
      <c r="D14" s="2"/>
      <c r="E14" s="4"/>
      <c r="F14" s="5"/>
      <c r="G14" s="1"/>
      <c r="I14" s="2"/>
    </row>
    <row r="15" spans="1:9" ht="12.75" customHeight="1" x14ac:dyDescent="0.2">
      <c r="A15" s="2" t="s">
        <v>9</v>
      </c>
      <c r="B15" s="11"/>
      <c r="C15" s="12" t="str">
        <f>IF(B15&gt;DATE(2021,6,30),"dit rekenblad is niet van toepassing", " ")</f>
        <v xml:space="preserve"> </v>
      </c>
      <c r="D15" s="2"/>
      <c r="E15" s="4"/>
      <c r="F15" s="5"/>
      <c r="G15" s="1"/>
      <c r="I15" s="2"/>
    </row>
    <row r="16" spans="1:9" ht="12.75" customHeight="1" x14ac:dyDescent="0.2">
      <c r="A16" s="2" t="s">
        <v>50</v>
      </c>
      <c r="B16" s="13"/>
      <c r="C16" s="3"/>
      <c r="D16" s="2"/>
      <c r="E16" s="4"/>
      <c r="F16" s="5"/>
      <c r="G16" s="1"/>
      <c r="I16" s="2"/>
    </row>
    <row r="17" spans="1:13" ht="12.75" customHeight="1" x14ac:dyDescent="0.2">
      <c r="A17" s="2"/>
      <c r="B17" s="1"/>
      <c r="C17" s="3"/>
      <c r="D17" s="2"/>
      <c r="E17" s="4"/>
      <c r="F17" s="5"/>
      <c r="G17" s="1"/>
      <c r="I17" s="2"/>
    </row>
    <row r="18" spans="1:13" ht="12.75" customHeight="1" x14ac:dyDescent="0.2">
      <c r="A18" s="2"/>
      <c r="B18" s="1"/>
      <c r="C18" s="3"/>
      <c r="D18" s="2"/>
      <c r="E18" s="4"/>
      <c r="F18" s="5"/>
      <c r="G18" s="1"/>
      <c r="I18" s="2"/>
    </row>
    <row r="19" spans="1:13" ht="12.75" customHeight="1" x14ac:dyDescent="0.2">
      <c r="A19" s="2"/>
      <c r="B19" s="1" t="s">
        <v>10</v>
      </c>
      <c r="C19" s="3" t="s">
        <v>11</v>
      </c>
      <c r="D19" s="3" t="s">
        <v>12</v>
      </c>
      <c r="E19" s="5" t="s">
        <v>12</v>
      </c>
      <c r="F19" s="5" t="s">
        <v>12</v>
      </c>
      <c r="G19" s="1"/>
      <c r="I19" s="2"/>
    </row>
    <row r="20" spans="1:13" ht="12.75" customHeight="1" x14ac:dyDescent="0.2">
      <c r="A20" s="14"/>
      <c r="B20" s="15"/>
      <c r="C20" s="3" t="s">
        <v>13</v>
      </c>
      <c r="D20" s="3"/>
      <c r="E20" s="5" t="s">
        <v>14</v>
      </c>
      <c r="F20" s="5" t="s">
        <v>15</v>
      </c>
      <c r="G20" s="1"/>
      <c r="I20" s="2"/>
    </row>
    <row r="21" spans="1:13" ht="12.75" customHeight="1" x14ac:dyDescent="0.2">
      <c r="A21" s="16" t="s">
        <v>16</v>
      </c>
      <c r="B21" s="15"/>
      <c r="C21" s="3"/>
      <c r="D21" s="2"/>
      <c r="E21" s="4"/>
      <c r="F21" s="5"/>
      <c r="G21" s="1"/>
      <c r="I21" s="2"/>
      <c r="L21" s="17"/>
      <c r="M21" s="18"/>
    </row>
    <row r="22" spans="1:13" ht="12.75" customHeight="1" x14ac:dyDescent="0.2">
      <c r="A22" s="14"/>
      <c r="B22" s="15"/>
      <c r="C22" s="3"/>
      <c r="D22" s="2"/>
      <c r="E22" s="4"/>
      <c r="F22" s="5"/>
      <c r="G22" s="1"/>
      <c r="I22" s="2"/>
    </row>
    <row r="23" spans="1:13" ht="12.75" customHeight="1" x14ac:dyDescent="0.2">
      <c r="A23" s="14" t="s">
        <v>17</v>
      </c>
      <c r="B23" s="15"/>
      <c r="C23" s="3"/>
      <c r="D23" s="2"/>
      <c r="E23" s="4"/>
      <c r="F23" s="5"/>
      <c r="G23" s="1"/>
      <c r="I23" s="2"/>
    </row>
    <row r="24" spans="1:13" ht="12.75" customHeight="1" x14ac:dyDescent="0.2">
      <c r="A24" s="2" t="s">
        <v>18</v>
      </c>
      <c r="B24" s="1"/>
      <c r="C24" s="5">
        <f>Blad2!B2</f>
        <v>3929.43</v>
      </c>
      <c r="D24" s="19">
        <f>B11</f>
        <v>0</v>
      </c>
      <c r="E24" s="4">
        <f>B11*C24</f>
        <v>0</v>
      </c>
      <c r="F24" s="5">
        <f t="shared" ref="F24:F27" si="0">E24*12</f>
        <v>0</v>
      </c>
      <c r="G24" s="1"/>
      <c r="I24" s="2"/>
    </row>
    <row r="25" spans="1:13" ht="12.75" customHeight="1" x14ac:dyDescent="0.2">
      <c r="A25" s="2" t="s">
        <v>19</v>
      </c>
      <c r="B25" s="1"/>
      <c r="C25" s="5">
        <f>VLOOKUP(B13,Blad2!A2:C22,3,FALSE)</f>
        <v>0</v>
      </c>
      <c r="D25" s="19">
        <f>B11</f>
        <v>0</v>
      </c>
      <c r="E25" s="4">
        <f>C25*B11</f>
        <v>0</v>
      </c>
      <c r="F25" s="5">
        <f t="shared" si="0"/>
        <v>0</v>
      </c>
      <c r="G25" s="1"/>
      <c r="I25" s="4"/>
    </row>
    <row r="26" spans="1:13" ht="12.75" customHeight="1" x14ac:dyDescent="0.2">
      <c r="A26" s="2" t="s">
        <v>20</v>
      </c>
      <c r="B26" s="1"/>
      <c r="C26" s="5">
        <f>VLOOKUP(B13,Blad2!A2:D22,4,FALSE)</f>
        <v>314.35000000000002</v>
      </c>
      <c r="D26" s="19">
        <f>B11</f>
        <v>0</v>
      </c>
      <c r="E26" s="4">
        <f>C26*B11</f>
        <v>0</v>
      </c>
      <c r="F26" s="5">
        <f t="shared" si="0"/>
        <v>0</v>
      </c>
      <c r="G26" s="1"/>
      <c r="I26" s="2"/>
    </row>
    <row r="27" spans="1:13" ht="12.75" customHeight="1" x14ac:dyDescent="0.2">
      <c r="A27" s="2" t="s">
        <v>21</v>
      </c>
      <c r="B27" s="1"/>
      <c r="C27" s="5">
        <f>VLOOKUP(B13,Blad2!A2:E22,5,FALSE)</f>
        <v>326.14</v>
      </c>
      <c r="D27" s="19">
        <f>B11</f>
        <v>0</v>
      </c>
      <c r="E27" s="4">
        <f>C27*B11</f>
        <v>0</v>
      </c>
      <c r="F27" s="5">
        <f t="shared" si="0"/>
        <v>0</v>
      </c>
      <c r="G27" s="1"/>
      <c r="I27" s="2"/>
    </row>
    <row r="28" spans="1:13" ht="12.75" customHeight="1" x14ac:dyDescent="0.2">
      <c r="A28" s="20" t="s">
        <v>53</v>
      </c>
      <c r="B28" s="21"/>
      <c r="C28" s="5">
        <f>Blad3!B11</f>
        <v>350</v>
      </c>
      <c r="D28" s="19"/>
      <c r="E28" s="4"/>
      <c r="F28" s="5">
        <f>B11*B12*C28</f>
        <v>0</v>
      </c>
      <c r="G28" s="1"/>
      <c r="I28" s="2"/>
    </row>
    <row r="29" spans="1:13" ht="12.75" customHeight="1" x14ac:dyDescent="0.2">
      <c r="A29" s="2" t="s">
        <v>22</v>
      </c>
      <c r="B29" s="21">
        <f>Blad3!B14</f>
        <v>1.2E-2</v>
      </c>
      <c r="C29" s="5">
        <f>IF(B15&gt;DATE(2018,12,31),IF(B14*B16*B29*1/12&lt;Blad3!B9,Blad3!B9*-1,B14*B16*B29/12*-1),VLOOKUP(B13,Blad2!A2:F22,6,FALSE)*-1)</f>
        <v>-509.25</v>
      </c>
      <c r="D29" s="19">
        <v>1</v>
      </c>
      <c r="E29" s="4">
        <f>C29*B14</f>
        <v>0</v>
      </c>
      <c r="F29" s="5">
        <f>E29*12</f>
        <v>0</v>
      </c>
      <c r="G29" s="1"/>
      <c r="I29" s="2"/>
    </row>
    <row r="30" spans="1:13" ht="12.75" customHeight="1" x14ac:dyDescent="0.2">
      <c r="A30" s="14" t="s">
        <v>23</v>
      </c>
      <c r="B30" s="1"/>
      <c r="C30" s="5"/>
      <c r="D30" s="2"/>
      <c r="E30" s="4"/>
      <c r="F30" s="5"/>
      <c r="G30" s="1"/>
      <c r="I30" s="2"/>
    </row>
    <row r="31" spans="1:13" ht="12.75" customHeight="1" x14ac:dyDescent="0.2">
      <c r="A31" s="2" t="s">
        <v>24</v>
      </c>
      <c r="B31" s="1"/>
      <c r="C31" s="5">
        <f>Blad3!B3</f>
        <v>106</v>
      </c>
      <c r="D31" s="19">
        <f>B11</f>
        <v>0</v>
      </c>
      <c r="E31" s="4">
        <f>C31*B11</f>
        <v>0</v>
      </c>
      <c r="F31" s="5">
        <f>E31*12</f>
        <v>0</v>
      </c>
      <c r="G31" s="1"/>
      <c r="I31" s="2"/>
    </row>
    <row r="32" spans="1:13" ht="12.75" customHeight="1" x14ac:dyDescent="0.2">
      <c r="A32" s="14" t="s">
        <v>25</v>
      </c>
      <c r="B32" s="1"/>
      <c r="C32" s="5"/>
      <c r="D32" s="2"/>
      <c r="E32" s="4"/>
      <c r="F32" s="5"/>
      <c r="G32" s="1"/>
      <c r="I32" s="2"/>
    </row>
    <row r="33" spans="1:26" ht="12.75" customHeight="1" x14ac:dyDescent="0.2">
      <c r="A33" s="2" t="s">
        <v>26</v>
      </c>
      <c r="B33" s="1"/>
      <c r="C33" s="5"/>
      <c r="D33" s="19">
        <v>1</v>
      </c>
      <c r="E33" s="5" t="s">
        <v>27</v>
      </c>
      <c r="F33" s="5" t="s">
        <v>27</v>
      </c>
      <c r="G33" s="1"/>
      <c r="I33" s="2"/>
    </row>
    <row r="34" spans="1:26" ht="12.75" customHeight="1" x14ac:dyDescent="0.2">
      <c r="A34" s="22" t="s">
        <v>28</v>
      </c>
      <c r="B34" s="1"/>
      <c r="C34" s="5"/>
      <c r="D34" s="2"/>
      <c r="E34" s="5"/>
      <c r="F34" s="5"/>
      <c r="G34" s="1"/>
      <c r="I34" s="2"/>
    </row>
    <row r="35" spans="1:26" ht="12.75" customHeight="1" x14ac:dyDescent="0.2">
      <c r="A35" s="22" t="s">
        <v>29</v>
      </c>
      <c r="B35" s="1"/>
      <c r="C35" s="5"/>
      <c r="D35" s="2"/>
      <c r="E35" s="5"/>
      <c r="F35" s="5"/>
      <c r="G35" s="1"/>
      <c r="I35" s="2"/>
    </row>
    <row r="36" spans="1:26" ht="12.75" customHeight="1" x14ac:dyDescent="0.2">
      <c r="A36" s="22" t="s">
        <v>30</v>
      </c>
      <c r="B36" s="1"/>
      <c r="C36" s="5"/>
      <c r="D36" s="2"/>
      <c r="E36" s="5"/>
      <c r="F36" s="5"/>
      <c r="G36" s="1"/>
      <c r="I36" s="2"/>
    </row>
    <row r="37" spans="1:26" ht="12.75" customHeight="1" x14ac:dyDescent="0.2">
      <c r="A37" s="22" t="s">
        <v>31</v>
      </c>
      <c r="B37" s="1"/>
      <c r="C37" s="5"/>
      <c r="D37" s="2"/>
      <c r="E37" s="5"/>
      <c r="F37" s="5"/>
      <c r="G37" s="1"/>
      <c r="I37" s="2"/>
    </row>
    <row r="38" spans="1:26" ht="12.75" customHeight="1" x14ac:dyDescent="0.2">
      <c r="A38" s="14" t="s">
        <v>32</v>
      </c>
      <c r="B38" s="1"/>
      <c r="C38" s="5"/>
      <c r="D38" s="23"/>
      <c r="E38" s="24">
        <f t="shared" ref="E38:F38" si="1">SUM(E24:E37)</f>
        <v>0</v>
      </c>
      <c r="F38" s="25">
        <f t="shared" si="1"/>
        <v>0</v>
      </c>
      <c r="G38" s="1"/>
      <c r="I38" s="2"/>
    </row>
    <row r="39" spans="1:26" ht="12.75" customHeight="1" x14ac:dyDescent="0.2">
      <c r="A39" s="2"/>
      <c r="B39" s="1"/>
      <c r="C39" s="3"/>
      <c r="D39" s="2"/>
      <c r="E39" s="26" t="s">
        <v>33</v>
      </c>
      <c r="F39" s="26" t="s">
        <v>33</v>
      </c>
      <c r="G39" s="1"/>
      <c r="I39" s="2"/>
    </row>
    <row r="40" spans="1:26" ht="12.75" customHeight="1" x14ac:dyDescent="0.2">
      <c r="A40" s="2"/>
      <c r="B40" s="1"/>
      <c r="C40" s="3"/>
      <c r="D40" s="2"/>
      <c r="E40" s="4"/>
      <c r="F40" s="5"/>
      <c r="G40" s="1"/>
      <c r="I40" s="2"/>
    </row>
    <row r="41" spans="1:26" ht="15.75" customHeight="1" x14ac:dyDescent="0.2">
      <c r="A41" s="2"/>
      <c r="B41" s="2"/>
      <c r="C41" s="3"/>
      <c r="D41" s="2"/>
      <c r="E41" s="4"/>
      <c r="F41" s="5"/>
      <c r="G41" s="2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7"/>
      <c r="B42" s="27"/>
      <c r="C42" s="28"/>
      <c r="D42" s="27"/>
      <c r="E42" s="29"/>
      <c r="F42" s="30"/>
      <c r="G42" s="27"/>
      <c r="H42" s="2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5.75" customHeight="1" x14ac:dyDescent="0.2">
      <c r="C43" s="31"/>
      <c r="E43" s="18"/>
      <c r="F43" s="32"/>
    </row>
    <row r="44" spans="1:26" ht="15.75" customHeight="1" x14ac:dyDescent="0.2">
      <c r="C44" s="31"/>
      <c r="E44" s="18"/>
      <c r="F44" s="32"/>
    </row>
    <row r="45" spans="1:26" ht="15.75" customHeight="1" x14ac:dyDescent="0.2">
      <c r="C45" s="31"/>
      <c r="E45" s="18"/>
      <c r="F45" s="32"/>
    </row>
    <row r="46" spans="1:26" ht="15.75" customHeight="1" x14ac:dyDescent="0.2">
      <c r="C46" s="31"/>
      <c r="E46" s="18"/>
      <c r="F46" s="32"/>
    </row>
    <row r="47" spans="1:26" ht="15.75" customHeight="1" x14ac:dyDescent="0.2">
      <c r="C47" s="31"/>
      <c r="E47" s="18"/>
      <c r="F47" s="32"/>
    </row>
    <row r="48" spans="1:26" ht="15.75" customHeight="1" x14ac:dyDescent="0.2">
      <c r="C48" s="31"/>
      <c r="E48" s="18"/>
      <c r="F48" s="32"/>
    </row>
    <row r="49" spans="3:6" ht="15.75" customHeight="1" x14ac:dyDescent="0.2">
      <c r="C49" s="31"/>
      <c r="E49" s="18"/>
      <c r="F49" s="32"/>
    </row>
    <row r="50" spans="3:6" ht="15.75" customHeight="1" x14ac:dyDescent="0.2">
      <c r="C50" s="31"/>
      <c r="E50" s="18"/>
      <c r="F50" s="32"/>
    </row>
    <row r="51" spans="3:6" ht="15.75" customHeight="1" x14ac:dyDescent="0.2">
      <c r="C51" s="31"/>
      <c r="E51" s="18"/>
      <c r="F51" s="32"/>
    </row>
    <row r="52" spans="3:6" ht="15.75" customHeight="1" x14ac:dyDescent="0.2">
      <c r="C52" s="31"/>
      <c r="E52" s="18"/>
      <c r="F52" s="32"/>
    </row>
    <row r="53" spans="3:6" ht="15.75" customHeight="1" x14ac:dyDescent="0.2">
      <c r="C53" s="31"/>
      <c r="E53" s="18"/>
      <c r="F53" s="32"/>
    </row>
    <row r="54" spans="3:6" ht="15.75" customHeight="1" x14ac:dyDescent="0.2">
      <c r="C54" s="31"/>
      <c r="E54" s="18"/>
      <c r="F54" s="32"/>
    </row>
    <row r="55" spans="3:6" ht="15.75" customHeight="1" x14ac:dyDescent="0.2">
      <c r="C55" s="31"/>
      <c r="E55" s="18"/>
      <c r="F55" s="32"/>
    </row>
    <row r="56" spans="3:6" ht="15.75" customHeight="1" x14ac:dyDescent="0.2">
      <c r="C56" s="31"/>
      <c r="E56" s="18"/>
      <c r="F56" s="32"/>
    </row>
    <row r="57" spans="3:6" ht="15.75" customHeight="1" x14ac:dyDescent="0.2">
      <c r="C57" s="31"/>
      <c r="E57" s="18"/>
      <c r="F57" s="32"/>
    </row>
    <row r="58" spans="3:6" ht="15.75" customHeight="1" x14ac:dyDescent="0.2">
      <c r="C58" s="31"/>
      <c r="E58" s="18"/>
      <c r="F58" s="32"/>
    </row>
    <row r="59" spans="3:6" ht="15.75" customHeight="1" x14ac:dyDescent="0.2">
      <c r="C59" s="31"/>
      <c r="E59" s="18"/>
      <c r="F59" s="32"/>
    </row>
    <row r="60" spans="3:6" ht="15.75" customHeight="1" x14ac:dyDescent="0.2">
      <c r="C60" s="31"/>
      <c r="E60" s="18"/>
      <c r="F60" s="32"/>
    </row>
    <row r="61" spans="3:6" ht="15.75" customHeight="1" x14ac:dyDescent="0.2">
      <c r="C61" s="31"/>
      <c r="E61" s="18"/>
      <c r="F61" s="32"/>
    </row>
    <row r="62" spans="3:6" ht="15.75" customHeight="1" x14ac:dyDescent="0.2">
      <c r="C62" s="31"/>
      <c r="E62" s="18"/>
      <c r="F62" s="32"/>
    </row>
    <row r="63" spans="3:6" ht="15.75" customHeight="1" x14ac:dyDescent="0.2">
      <c r="C63" s="31"/>
      <c r="E63" s="18"/>
      <c r="F63" s="32"/>
    </row>
    <row r="64" spans="3:6" ht="15.75" customHeight="1" x14ac:dyDescent="0.2">
      <c r="C64" s="31"/>
      <c r="E64" s="18"/>
      <c r="F64" s="32"/>
    </row>
    <row r="65" spans="3:6" ht="15.75" customHeight="1" x14ac:dyDescent="0.2">
      <c r="C65" s="31"/>
      <c r="E65" s="18"/>
      <c r="F65" s="32"/>
    </row>
    <row r="66" spans="3:6" ht="15.75" customHeight="1" x14ac:dyDescent="0.2">
      <c r="C66" s="31"/>
      <c r="E66" s="18"/>
      <c r="F66" s="32"/>
    </row>
    <row r="67" spans="3:6" ht="15.75" customHeight="1" x14ac:dyDescent="0.2">
      <c r="C67" s="31"/>
      <c r="E67" s="18"/>
      <c r="F67" s="32"/>
    </row>
    <row r="68" spans="3:6" ht="15.75" customHeight="1" x14ac:dyDescent="0.2">
      <c r="C68" s="31"/>
      <c r="E68" s="18"/>
      <c r="F68" s="32"/>
    </row>
    <row r="69" spans="3:6" ht="15.75" customHeight="1" x14ac:dyDescent="0.2">
      <c r="C69" s="31"/>
      <c r="E69" s="18"/>
      <c r="F69" s="32"/>
    </row>
    <row r="70" spans="3:6" ht="15.75" customHeight="1" x14ac:dyDescent="0.2">
      <c r="C70" s="31"/>
      <c r="E70" s="18"/>
      <c r="F70" s="32"/>
    </row>
    <row r="71" spans="3:6" ht="15.75" customHeight="1" x14ac:dyDescent="0.2">
      <c r="C71" s="31"/>
      <c r="E71" s="18"/>
      <c r="F71" s="32"/>
    </row>
    <row r="72" spans="3:6" ht="15.75" customHeight="1" x14ac:dyDescent="0.2">
      <c r="C72" s="31"/>
      <c r="E72" s="18"/>
      <c r="F72" s="32"/>
    </row>
    <row r="73" spans="3:6" ht="15.75" customHeight="1" x14ac:dyDescent="0.2">
      <c r="C73" s="31"/>
      <c r="E73" s="18"/>
      <c r="F73" s="32"/>
    </row>
    <row r="74" spans="3:6" ht="15.75" customHeight="1" x14ac:dyDescent="0.2">
      <c r="C74" s="31"/>
      <c r="E74" s="18"/>
      <c r="F74" s="32"/>
    </row>
    <row r="75" spans="3:6" ht="15.75" customHeight="1" x14ac:dyDescent="0.2">
      <c r="C75" s="31"/>
      <c r="E75" s="18"/>
      <c r="F75" s="32"/>
    </row>
    <row r="76" spans="3:6" ht="15.75" customHeight="1" x14ac:dyDescent="0.2">
      <c r="C76" s="31"/>
      <c r="E76" s="18"/>
      <c r="F76" s="32"/>
    </row>
    <row r="77" spans="3:6" ht="15.75" customHeight="1" x14ac:dyDescent="0.2">
      <c r="C77" s="31"/>
      <c r="E77" s="18"/>
      <c r="F77" s="32"/>
    </row>
    <row r="78" spans="3:6" ht="15.75" customHeight="1" x14ac:dyDescent="0.2">
      <c r="C78" s="31"/>
      <c r="E78" s="18"/>
      <c r="F78" s="32"/>
    </row>
    <row r="79" spans="3:6" ht="15.75" customHeight="1" x14ac:dyDescent="0.2">
      <c r="C79" s="31"/>
      <c r="E79" s="18"/>
      <c r="F79" s="32"/>
    </row>
    <row r="80" spans="3:6" ht="15.75" customHeight="1" x14ac:dyDescent="0.2">
      <c r="C80" s="31"/>
      <c r="E80" s="18"/>
      <c r="F80" s="32"/>
    </row>
    <row r="81" spans="3:6" ht="15.75" customHeight="1" x14ac:dyDescent="0.2">
      <c r="C81" s="31"/>
      <c r="E81" s="18"/>
      <c r="F81" s="32"/>
    </row>
    <row r="82" spans="3:6" ht="15.75" customHeight="1" x14ac:dyDescent="0.2">
      <c r="C82" s="31"/>
      <c r="E82" s="18"/>
      <c r="F82" s="32"/>
    </row>
    <row r="83" spans="3:6" ht="15.75" customHeight="1" x14ac:dyDescent="0.2">
      <c r="C83" s="31"/>
      <c r="E83" s="18"/>
      <c r="F83" s="32"/>
    </row>
    <row r="84" spans="3:6" ht="15.75" customHeight="1" x14ac:dyDescent="0.2">
      <c r="C84" s="31"/>
      <c r="E84" s="18"/>
      <c r="F84" s="32"/>
    </row>
    <row r="85" spans="3:6" ht="15.75" customHeight="1" x14ac:dyDescent="0.2">
      <c r="C85" s="31"/>
      <c r="E85" s="18"/>
      <c r="F85" s="32"/>
    </row>
    <row r="86" spans="3:6" ht="15.75" customHeight="1" x14ac:dyDescent="0.2">
      <c r="C86" s="31"/>
      <c r="E86" s="18"/>
      <c r="F86" s="32"/>
    </row>
    <row r="87" spans="3:6" ht="15.75" customHeight="1" x14ac:dyDescent="0.2">
      <c r="C87" s="31"/>
      <c r="E87" s="18"/>
      <c r="F87" s="32"/>
    </row>
    <row r="88" spans="3:6" ht="15.75" customHeight="1" x14ac:dyDescent="0.2">
      <c r="C88" s="31"/>
      <c r="E88" s="18"/>
      <c r="F88" s="32"/>
    </row>
    <row r="89" spans="3:6" ht="15.75" customHeight="1" x14ac:dyDescent="0.2">
      <c r="C89" s="31"/>
      <c r="E89" s="18"/>
      <c r="F89" s="32"/>
    </row>
    <row r="90" spans="3:6" ht="15.75" customHeight="1" x14ac:dyDescent="0.2">
      <c r="C90" s="31"/>
      <c r="E90" s="18"/>
      <c r="F90" s="32"/>
    </row>
    <row r="91" spans="3:6" ht="15.75" customHeight="1" x14ac:dyDescent="0.2">
      <c r="C91" s="31"/>
      <c r="E91" s="18"/>
      <c r="F91" s="32"/>
    </row>
    <row r="92" spans="3:6" ht="15.75" customHeight="1" x14ac:dyDescent="0.2">
      <c r="C92" s="31"/>
      <c r="E92" s="18"/>
      <c r="F92" s="32"/>
    </row>
    <row r="93" spans="3:6" ht="15.75" customHeight="1" x14ac:dyDescent="0.2">
      <c r="C93" s="31"/>
      <c r="E93" s="18"/>
      <c r="F93" s="32"/>
    </row>
    <row r="94" spans="3:6" ht="15.75" customHeight="1" x14ac:dyDescent="0.2">
      <c r="C94" s="31"/>
      <c r="E94" s="18"/>
      <c r="F94" s="32"/>
    </row>
    <row r="95" spans="3:6" ht="15.75" customHeight="1" x14ac:dyDescent="0.2">
      <c r="C95" s="31"/>
      <c r="E95" s="18"/>
      <c r="F95" s="32"/>
    </row>
    <row r="96" spans="3:6" ht="15.75" customHeight="1" x14ac:dyDescent="0.2">
      <c r="C96" s="31"/>
      <c r="E96" s="18"/>
      <c r="F96" s="32"/>
    </row>
    <row r="97" spans="3:6" ht="15.75" customHeight="1" x14ac:dyDescent="0.2">
      <c r="C97" s="31"/>
      <c r="E97" s="18"/>
      <c r="F97" s="32"/>
    </row>
    <row r="98" spans="3:6" ht="15.75" customHeight="1" x14ac:dyDescent="0.2">
      <c r="C98" s="31"/>
      <c r="E98" s="18"/>
      <c r="F98" s="32"/>
    </row>
    <row r="99" spans="3:6" ht="15.75" customHeight="1" x14ac:dyDescent="0.2">
      <c r="C99" s="31"/>
      <c r="E99" s="18"/>
      <c r="F99" s="32"/>
    </row>
    <row r="100" spans="3:6" ht="15.75" customHeight="1" x14ac:dyDescent="0.2">
      <c r="C100" s="31"/>
      <c r="E100" s="18"/>
      <c r="F100" s="32"/>
    </row>
    <row r="101" spans="3:6" ht="15.75" customHeight="1" x14ac:dyDescent="0.2">
      <c r="C101" s="31"/>
      <c r="E101" s="18"/>
      <c r="F101" s="32"/>
    </row>
    <row r="102" spans="3:6" ht="15.75" customHeight="1" x14ac:dyDescent="0.2">
      <c r="C102" s="31"/>
      <c r="E102" s="18"/>
      <c r="F102" s="32"/>
    </row>
    <row r="103" spans="3:6" ht="15.75" customHeight="1" x14ac:dyDescent="0.2">
      <c r="C103" s="31"/>
      <c r="E103" s="18"/>
      <c r="F103" s="32"/>
    </row>
    <row r="104" spans="3:6" ht="15.75" customHeight="1" x14ac:dyDescent="0.2">
      <c r="C104" s="31"/>
      <c r="E104" s="18"/>
      <c r="F104" s="32"/>
    </row>
    <row r="105" spans="3:6" ht="15.75" customHeight="1" x14ac:dyDescent="0.2">
      <c r="C105" s="31"/>
      <c r="E105" s="18"/>
      <c r="F105" s="32"/>
    </row>
    <row r="106" spans="3:6" ht="15.75" customHeight="1" x14ac:dyDescent="0.2">
      <c r="C106" s="31"/>
      <c r="E106" s="18"/>
      <c r="F106" s="32"/>
    </row>
    <row r="107" spans="3:6" ht="15.75" customHeight="1" x14ac:dyDescent="0.2">
      <c r="C107" s="31"/>
      <c r="E107" s="18"/>
      <c r="F107" s="32"/>
    </row>
    <row r="108" spans="3:6" ht="15.75" customHeight="1" x14ac:dyDescent="0.2">
      <c r="C108" s="31"/>
      <c r="E108" s="18"/>
      <c r="F108" s="32"/>
    </row>
    <row r="109" spans="3:6" ht="15.75" customHeight="1" x14ac:dyDescent="0.2">
      <c r="C109" s="31"/>
      <c r="E109" s="18"/>
      <c r="F109" s="32"/>
    </row>
    <row r="110" spans="3:6" ht="15.75" customHeight="1" x14ac:dyDescent="0.2">
      <c r="C110" s="31"/>
      <c r="E110" s="18"/>
      <c r="F110" s="32"/>
    </row>
    <row r="111" spans="3:6" ht="15.75" customHeight="1" x14ac:dyDescent="0.2">
      <c r="C111" s="31"/>
      <c r="E111" s="18"/>
      <c r="F111" s="32"/>
    </row>
    <row r="112" spans="3:6" ht="15.75" customHeight="1" x14ac:dyDescent="0.2">
      <c r="C112" s="31"/>
      <c r="E112" s="18"/>
      <c r="F112" s="32"/>
    </row>
    <row r="113" spans="3:6" ht="15.75" customHeight="1" x14ac:dyDescent="0.2">
      <c r="C113" s="31"/>
      <c r="E113" s="18"/>
      <c r="F113" s="32"/>
    </row>
    <row r="114" spans="3:6" ht="15.75" customHeight="1" x14ac:dyDescent="0.2">
      <c r="C114" s="31"/>
      <c r="E114" s="18"/>
      <c r="F114" s="32"/>
    </row>
    <row r="115" spans="3:6" ht="15.75" customHeight="1" x14ac:dyDescent="0.2">
      <c r="C115" s="31"/>
      <c r="E115" s="18"/>
      <c r="F115" s="32"/>
    </row>
    <row r="116" spans="3:6" ht="15.75" customHeight="1" x14ac:dyDescent="0.2">
      <c r="C116" s="31"/>
      <c r="E116" s="18"/>
      <c r="F116" s="32"/>
    </row>
    <row r="117" spans="3:6" ht="15.75" customHeight="1" x14ac:dyDescent="0.2">
      <c r="C117" s="31"/>
      <c r="E117" s="18"/>
      <c r="F117" s="32"/>
    </row>
    <row r="118" spans="3:6" ht="15.75" customHeight="1" x14ac:dyDescent="0.2">
      <c r="C118" s="31"/>
      <c r="E118" s="18"/>
      <c r="F118" s="32"/>
    </row>
    <row r="119" spans="3:6" ht="15.75" customHeight="1" x14ac:dyDescent="0.2">
      <c r="C119" s="31"/>
      <c r="E119" s="18"/>
      <c r="F119" s="32"/>
    </row>
    <row r="120" spans="3:6" ht="15.75" customHeight="1" x14ac:dyDescent="0.2">
      <c r="C120" s="31"/>
      <c r="E120" s="18"/>
      <c r="F120" s="32"/>
    </row>
    <row r="121" spans="3:6" ht="15.75" customHeight="1" x14ac:dyDescent="0.2">
      <c r="C121" s="31"/>
      <c r="E121" s="18"/>
      <c r="F121" s="32"/>
    </row>
    <row r="122" spans="3:6" ht="15.75" customHeight="1" x14ac:dyDescent="0.2">
      <c r="C122" s="31"/>
      <c r="E122" s="18"/>
      <c r="F122" s="32"/>
    </row>
    <row r="123" spans="3:6" ht="15.75" customHeight="1" x14ac:dyDescent="0.2">
      <c r="C123" s="31"/>
      <c r="E123" s="18"/>
      <c r="F123" s="32"/>
    </row>
    <row r="124" spans="3:6" ht="15.75" customHeight="1" x14ac:dyDescent="0.2">
      <c r="C124" s="31"/>
      <c r="E124" s="18"/>
      <c r="F124" s="32"/>
    </row>
    <row r="125" spans="3:6" ht="15.75" customHeight="1" x14ac:dyDescent="0.2">
      <c r="C125" s="31"/>
      <c r="E125" s="18"/>
      <c r="F125" s="32"/>
    </row>
    <row r="126" spans="3:6" ht="15.75" customHeight="1" x14ac:dyDescent="0.2">
      <c r="C126" s="31"/>
      <c r="E126" s="18"/>
      <c r="F126" s="32"/>
    </row>
    <row r="127" spans="3:6" ht="15.75" customHeight="1" x14ac:dyDescent="0.2">
      <c r="C127" s="31"/>
      <c r="E127" s="18"/>
      <c r="F127" s="32"/>
    </row>
    <row r="128" spans="3:6" ht="15.75" customHeight="1" x14ac:dyDescent="0.2">
      <c r="C128" s="31"/>
      <c r="E128" s="18"/>
      <c r="F128" s="32"/>
    </row>
    <row r="129" spans="3:6" ht="15.75" customHeight="1" x14ac:dyDescent="0.2">
      <c r="C129" s="31"/>
      <c r="E129" s="18"/>
      <c r="F129" s="32"/>
    </row>
    <row r="130" spans="3:6" ht="15.75" customHeight="1" x14ac:dyDescent="0.2">
      <c r="C130" s="31"/>
      <c r="E130" s="18"/>
      <c r="F130" s="32"/>
    </row>
    <row r="131" spans="3:6" ht="15.75" customHeight="1" x14ac:dyDescent="0.2">
      <c r="C131" s="31"/>
      <c r="E131" s="18"/>
      <c r="F131" s="32"/>
    </row>
    <row r="132" spans="3:6" ht="15.75" customHeight="1" x14ac:dyDescent="0.2">
      <c r="C132" s="31"/>
      <c r="E132" s="18"/>
      <c r="F132" s="32"/>
    </row>
    <row r="133" spans="3:6" ht="15.75" customHeight="1" x14ac:dyDescent="0.2">
      <c r="C133" s="31"/>
      <c r="E133" s="18"/>
      <c r="F133" s="32"/>
    </row>
    <row r="134" spans="3:6" ht="15.75" customHeight="1" x14ac:dyDescent="0.2">
      <c r="C134" s="31"/>
      <c r="E134" s="18"/>
      <c r="F134" s="32"/>
    </row>
    <row r="135" spans="3:6" ht="15.75" customHeight="1" x14ac:dyDescent="0.2">
      <c r="C135" s="31"/>
      <c r="E135" s="18"/>
      <c r="F135" s="32"/>
    </row>
    <row r="136" spans="3:6" ht="15.75" customHeight="1" x14ac:dyDescent="0.2">
      <c r="C136" s="31"/>
      <c r="E136" s="18"/>
      <c r="F136" s="32"/>
    </row>
    <row r="137" spans="3:6" ht="15.75" customHeight="1" x14ac:dyDescent="0.2">
      <c r="C137" s="31"/>
      <c r="E137" s="18"/>
      <c r="F137" s="32"/>
    </row>
    <row r="138" spans="3:6" ht="15.75" customHeight="1" x14ac:dyDescent="0.2">
      <c r="C138" s="31"/>
      <c r="E138" s="18"/>
      <c r="F138" s="32"/>
    </row>
    <row r="139" spans="3:6" ht="15.75" customHeight="1" x14ac:dyDescent="0.2">
      <c r="C139" s="31"/>
      <c r="E139" s="18"/>
      <c r="F139" s="32"/>
    </row>
    <row r="140" spans="3:6" ht="15.75" customHeight="1" x14ac:dyDescent="0.2">
      <c r="C140" s="31"/>
      <c r="E140" s="18"/>
      <c r="F140" s="32"/>
    </row>
    <row r="141" spans="3:6" ht="15.75" customHeight="1" x14ac:dyDescent="0.2">
      <c r="C141" s="31"/>
      <c r="E141" s="18"/>
      <c r="F141" s="32"/>
    </row>
    <row r="142" spans="3:6" ht="15.75" customHeight="1" x14ac:dyDescent="0.2">
      <c r="C142" s="31"/>
      <c r="E142" s="18"/>
      <c r="F142" s="32"/>
    </row>
    <row r="143" spans="3:6" ht="15.75" customHeight="1" x14ac:dyDescent="0.2">
      <c r="C143" s="31"/>
      <c r="E143" s="18"/>
      <c r="F143" s="32"/>
    </row>
    <row r="144" spans="3:6" ht="15.75" customHeight="1" x14ac:dyDescent="0.2">
      <c r="C144" s="31"/>
      <c r="E144" s="18"/>
      <c r="F144" s="32"/>
    </row>
    <row r="145" spans="3:6" ht="15.75" customHeight="1" x14ac:dyDescent="0.2">
      <c r="C145" s="31"/>
      <c r="E145" s="18"/>
      <c r="F145" s="32"/>
    </row>
    <row r="146" spans="3:6" ht="15.75" customHeight="1" x14ac:dyDescent="0.2">
      <c r="C146" s="31"/>
      <c r="E146" s="18"/>
      <c r="F146" s="32"/>
    </row>
    <row r="147" spans="3:6" ht="15.75" customHeight="1" x14ac:dyDescent="0.2">
      <c r="C147" s="31"/>
      <c r="E147" s="18"/>
      <c r="F147" s="32"/>
    </row>
    <row r="148" spans="3:6" ht="15.75" customHeight="1" x14ac:dyDescent="0.2">
      <c r="C148" s="31"/>
      <c r="E148" s="18"/>
      <c r="F148" s="32"/>
    </row>
    <row r="149" spans="3:6" ht="15.75" customHeight="1" x14ac:dyDescent="0.2">
      <c r="C149" s="31"/>
      <c r="E149" s="18"/>
      <c r="F149" s="32"/>
    </row>
    <row r="150" spans="3:6" ht="15.75" customHeight="1" x14ac:dyDescent="0.2">
      <c r="C150" s="31"/>
      <c r="E150" s="18"/>
      <c r="F150" s="32"/>
    </row>
    <row r="151" spans="3:6" ht="15.75" customHeight="1" x14ac:dyDescent="0.2">
      <c r="C151" s="31"/>
      <c r="E151" s="18"/>
      <c r="F151" s="32"/>
    </row>
    <row r="152" spans="3:6" ht="15.75" customHeight="1" x14ac:dyDescent="0.2">
      <c r="C152" s="31"/>
      <c r="E152" s="18"/>
      <c r="F152" s="32"/>
    </row>
    <row r="153" spans="3:6" ht="15.75" customHeight="1" x14ac:dyDescent="0.2">
      <c r="C153" s="31"/>
      <c r="E153" s="18"/>
      <c r="F153" s="32"/>
    </row>
    <row r="154" spans="3:6" ht="15.75" customHeight="1" x14ac:dyDescent="0.2">
      <c r="C154" s="31"/>
      <c r="E154" s="18"/>
      <c r="F154" s="32"/>
    </row>
    <row r="155" spans="3:6" ht="15.75" customHeight="1" x14ac:dyDescent="0.2">
      <c r="C155" s="31"/>
      <c r="E155" s="18"/>
      <c r="F155" s="32"/>
    </row>
    <row r="156" spans="3:6" ht="15.75" customHeight="1" x14ac:dyDescent="0.2">
      <c r="C156" s="31"/>
      <c r="E156" s="18"/>
      <c r="F156" s="32"/>
    </row>
    <row r="157" spans="3:6" ht="15.75" customHeight="1" x14ac:dyDescent="0.2">
      <c r="C157" s="31"/>
      <c r="E157" s="18"/>
      <c r="F157" s="32"/>
    </row>
    <row r="158" spans="3:6" ht="15.75" customHeight="1" x14ac:dyDescent="0.2">
      <c r="C158" s="31"/>
      <c r="E158" s="18"/>
      <c r="F158" s="32"/>
    </row>
    <row r="159" spans="3:6" ht="15.75" customHeight="1" x14ac:dyDescent="0.2">
      <c r="C159" s="31"/>
      <c r="E159" s="18"/>
      <c r="F159" s="32"/>
    </row>
    <row r="160" spans="3:6" ht="15.75" customHeight="1" x14ac:dyDescent="0.2">
      <c r="C160" s="31"/>
      <c r="E160" s="18"/>
      <c r="F160" s="32"/>
    </row>
    <row r="161" spans="3:6" ht="15.75" customHeight="1" x14ac:dyDescent="0.2">
      <c r="C161" s="31"/>
      <c r="E161" s="18"/>
      <c r="F161" s="32"/>
    </row>
    <row r="162" spans="3:6" ht="15.75" customHeight="1" x14ac:dyDescent="0.2">
      <c r="C162" s="31"/>
      <c r="E162" s="18"/>
      <c r="F162" s="32"/>
    </row>
    <row r="163" spans="3:6" ht="15.75" customHeight="1" x14ac:dyDescent="0.2">
      <c r="C163" s="31"/>
      <c r="E163" s="18"/>
      <c r="F163" s="32"/>
    </row>
    <row r="164" spans="3:6" ht="15.75" customHeight="1" x14ac:dyDescent="0.2">
      <c r="C164" s="31"/>
      <c r="E164" s="18"/>
      <c r="F164" s="32"/>
    </row>
    <row r="165" spans="3:6" ht="15.75" customHeight="1" x14ac:dyDescent="0.2">
      <c r="C165" s="31"/>
      <c r="E165" s="18"/>
      <c r="F165" s="32"/>
    </row>
    <row r="166" spans="3:6" ht="15.75" customHeight="1" x14ac:dyDescent="0.2">
      <c r="C166" s="31"/>
      <c r="E166" s="18"/>
      <c r="F166" s="32"/>
    </row>
    <row r="167" spans="3:6" ht="15.75" customHeight="1" x14ac:dyDescent="0.2">
      <c r="C167" s="31"/>
      <c r="E167" s="18"/>
      <c r="F167" s="32"/>
    </row>
    <row r="168" spans="3:6" ht="15.75" customHeight="1" x14ac:dyDescent="0.2">
      <c r="C168" s="31"/>
      <c r="E168" s="18"/>
      <c r="F168" s="32"/>
    </row>
    <row r="169" spans="3:6" ht="15.75" customHeight="1" x14ac:dyDescent="0.2">
      <c r="C169" s="31"/>
      <c r="E169" s="18"/>
      <c r="F169" s="32"/>
    </row>
    <row r="170" spans="3:6" ht="15.75" customHeight="1" x14ac:dyDescent="0.2">
      <c r="C170" s="31"/>
      <c r="E170" s="18"/>
      <c r="F170" s="32"/>
    </row>
    <row r="171" spans="3:6" ht="15.75" customHeight="1" x14ac:dyDescent="0.2">
      <c r="C171" s="31"/>
      <c r="E171" s="18"/>
      <c r="F171" s="32"/>
    </row>
    <row r="172" spans="3:6" ht="15.75" customHeight="1" x14ac:dyDescent="0.2">
      <c r="C172" s="31"/>
      <c r="E172" s="18"/>
      <c r="F172" s="32"/>
    </row>
    <row r="173" spans="3:6" ht="15.75" customHeight="1" x14ac:dyDescent="0.2">
      <c r="C173" s="31"/>
      <c r="E173" s="18"/>
      <c r="F173" s="32"/>
    </row>
    <row r="174" spans="3:6" ht="15.75" customHeight="1" x14ac:dyDescent="0.2">
      <c r="C174" s="31"/>
      <c r="E174" s="18"/>
      <c r="F174" s="32"/>
    </row>
    <row r="175" spans="3:6" ht="15.75" customHeight="1" x14ac:dyDescent="0.2">
      <c r="C175" s="31"/>
      <c r="E175" s="18"/>
      <c r="F175" s="32"/>
    </row>
    <row r="176" spans="3:6" ht="15.75" customHeight="1" x14ac:dyDescent="0.2">
      <c r="C176" s="31"/>
      <c r="E176" s="18"/>
      <c r="F176" s="32"/>
    </row>
    <row r="177" spans="3:6" ht="15.75" customHeight="1" x14ac:dyDescent="0.2">
      <c r="C177" s="31"/>
      <c r="E177" s="18"/>
      <c r="F177" s="32"/>
    </row>
    <row r="178" spans="3:6" ht="15.75" customHeight="1" x14ac:dyDescent="0.2">
      <c r="C178" s="31"/>
      <c r="E178" s="18"/>
      <c r="F178" s="32"/>
    </row>
    <row r="179" spans="3:6" ht="15.75" customHeight="1" x14ac:dyDescent="0.2">
      <c r="C179" s="31"/>
      <c r="E179" s="18"/>
      <c r="F179" s="32"/>
    </row>
    <row r="180" spans="3:6" ht="15.75" customHeight="1" x14ac:dyDescent="0.2">
      <c r="C180" s="31"/>
      <c r="E180" s="18"/>
      <c r="F180" s="32"/>
    </row>
    <row r="181" spans="3:6" ht="15.75" customHeight="1" x14ac:dyDescent="0.2">
      <c r="C181" s="31"/>
      <c r="E181" s="18"/>
      <c r="F181" s="32"/>
    </row>
    <row r="182" spans="3:6" ht="15.75" customHeight="1" x14ac:dyDescent="0.2">
      <c r="C182" s="31"/>
      <c r="E182" s="18"/>
      <c r="F182" s="32"/>
    </row>
    <row r="183" spans="3:6" ht="15.75" customHeight="1" x14ac:dyDescent="0.2">
      <c r="C183" s="31"/>
      <c r="E183" s="18"/>
      <c r="F183" s="32"/>
    </row>
    <row r="184" spans="3:6" ht="15.75" customHeight="1" x14ac:dyDescent="0.2">
      <c r="C184" s="31"/>
      <c r="E184" s="18"/>
      <c r="F184" s="32"/>
    </row>
    <row r="185" spans="3:6" ht="15.75" customHeight="1" x14ac:dyDescent="0.2">
      <c r="C185" s="31"/>
      <c r="E185" s="18"/>
      <c r="F185" s="32"/>
    </row>
    <row r="186" spans="3:6" ht="15.75" customHeight="1" x14ac:dyDescent="0.2">
      <c r="C186" s="31"/>
      <c r="E186" s="18"/>
      <c r="F186" s="32"/>
    </row>
    <row r="187" spans="3:6" ht="15.75" customHeight="1" x14ac:dyDescent="0.2">
      <c r="C187" s="31"/>
      <c r="E187" s="18"/>
      <c r="F187" s="32"/>
    </row>
    <row r="188" spans="3:6" ht="15.75" customHeight="1" x14ac:dyDescent="0.2">
      <c r="C188" s="31"/>
      <c r="E188" s="18"/>
      <c r="F188" s="32"/>
    </row>
    <row r="189" spans="3:6" ht="15.75" customHeight="1" x14ac:dyDescent="0.2">
      <c r="C189" s="31"/>
      <c r="E189" s="18"/>
      <c r="F189" s="32"/>
    </row>
    <row r="190" spans="3:6" ht="15.75" customHeight="1" x14ac:dyDescent="0.2">
      <c r="C190" s="31"/>
      <c r="E190" s="18"/>
      <c r="F190" s="32"/>
    </row>
    <row r="191" spans="3:6" ht="15.75" customHeight="1" x14ac:dyDescent="0.2">
      <c r="C191" s="31"/>
      <c r="E191" s="18"/>
      <c r="F191" s="32"/>
    </row>
    <row r="192" spans="3:6" ht="15.75" customHeight="1" x14ac:dyDescent="0.2">
      <c r="C192" s="31"/>
      <c r="E192" s="18"/>
      <c r="F192" s="32"/>
    </row>
    <row r="193" spans="3:6" ht="15.75" customHeight="1" x14ac:dyDescent="0.2">
      <c r="C193" s="31"/>
      <c r="E193" s="18"/>
      <c r="F193" s="32"/>
    </row>
    <row r="194" spans="3:6" ht="15.75" customHeight="1" x14ac:dyDescent="0.2">
      <c r="C194" s="31"/>
      <c r="E194" s="18"/>
      <c r="F194" s="32"/>
    </row>
    <row r="195" spans="3:6" ht="15.75" customHeight="1" x14ac:dyDescent="0.2">
      <c r="C195" s="31"/>
      <c r="E195" s="18"/>
      <c r="F195" s="32"/>
    </row>
    <row r="196" spans="3:6" ht="15.75" customHeight="1" x14ac:dyDescent="0.2">
      <c r="C196" s="31"/>
      <c r="E196" s="18"/>
      <c r="F196" s="32"/>
    </row>
    <row r="197" spans="3:6" ht="15.75" customHeight="1" x14ac:dyDescent="0.2">
      <c r="C197" s="31"/>
      <c r="E197" s="18"/>
      <c r="F197" s="32"/>
    </row>
    <row r="198" spans="3:6" ht="15.75" customHeight="1" x14ac:dyDescent="0.2">
      <c r="C198" s="31"/>
      <c r="E198" s="18"/>
      <c r="F198" s="32"/>
    </row>
    <row r="199" spans="3:6" ht="15.75" customHeight="1" x14ac:dyDescent="0.2">
      <c r="C199" s="31"/>
      <c r="E199" s="18"/>
      <c r="F199" s="32"/>
    </row>
    <row r="200" spans="3:6" ht="15.75" customHeight="1" x14ac:dyDescent="0.2">
      <c r="C200" s="31"/>
      <c r="E200" s="18"/>
      <c r="F200" s="32"/>
    </row>
    <row r="201" spans="3:6" ht="15.75" customHeight="1" x14ac:dyDescent="0.2">
      <c r="C201" s="31"/>
      <c r="E201" s="18"/>
      <c r="F201" s="32"/>
    </row>
    <row r="202" spans="3:6" ht="15.75" customHeight="1" x14ac:dyDescent="0.2">
      <c r="C202" s="31"/>
      <c r="E202" s="18"/>
      <c r="F202" s="32"/>
    </row>
    <row r="203" spans="3:6" ht="15.75" customHeight="1" x14ac:dyDescent="0.2">
      <c r="C203" s="31"/>
      <c r="E203" s="18"/>
      <c r="F203" s="32"/>
    </row>
    <row r="204" spans="3:6" ht="15.75" customHeight="1" x14ac:dyDescent="0.2">
      <c r="C204" s="31"/>
      <c r="E204" s="18"/>
      <c r="F204" s="32"/>
    </row>
    <row r="205" spans="3:6" ht="15.75" customHeight="1" x14ac:dyDescent="0.2">
      <c r="C205" s="31"/>
      <c r="E205" s="18"/>
      <c r="F205" s="32"/>
    </row>
    <row r="206" spans="3:6" ht="15.75" customHeight="1" x14ac:dyDescent="0.2">
      <c r="C206" s="31"/>
      <c r="E206" s="18"/>
      <c r="F206" s="32"/>
    </row>
    <row r="207" spans="3:6" ht="15.75" customHeight="1" x14ac:dyDescent="0.2">
      <c r="C207" s="31"/>
      <c r="E207" s="18"/>
      <c r="F207" s="32"/>
    </row>
    <row r="208" spans="3:6" ht="15.75" customHeight="1" x14ac:dyDescent="0.2">
      <c r="C208" s="31"/>
      <c r="E208" s="18"/>
      <c r="F208" s="32"/>
    </row>
    <row r="209" spans="3:6" ht="15.75" customHeight="1" x14ac:dyDescent="0.2">
      <c r="C209" s="31"/>
      <c r="E209" s="18"/>
      <c r="F209" s="32"/>
    </row>
    <row r="210" spans="3:6" ht="15.75" customHeight="1" x14ac:dyDescent="0.2">
      <c r="C210" s="31"/>
      <c r="E210" s="18"/>
      <c r="F210" s="32"/>
    </row>
    <row r="211" spans="3:6" ht="15.75" customHeight="1" x14ac:dyDescent="0.2">
      <c r="C211" s="31"/>
      <c r="E211" s="18"/>
      <c r="F211" s="32"/>
    </row>
    <row r="212" spans="3:6" ht="15.75" customHeight="1" x14ac:dyDescent="0.2">
      <c r="C212" s="31"/>
      <c r="E212" s="18"/>
      <c r="F212" s="32"/>
    </row>
    <row r="213" spans="3:6" ht="15.75" customHeight="1" x14ac:dyDescent="0.2">
      <c r="C213" s="31"/>
      <c r="E213" s="18"/>
      <c r="F213" s="32"/>
    </row>
    <row r="214" spans="3:6" ht="15.75" customHeight="1" x14ac:dyDescent="0.2">
      <c r="C214" s="31"/>
      <c r="E214" s="18"/>
      <c r="F214" s="32"/>
    </row>
    <row r="215" spans="3:6" ht="15.75" customHeight="1" x14ac:dyDescent="0.2">
      <c r="C215" s="31"/>
      <c r="E215" s="18"/>
      <c r="F215" s="32"/>
    </row>
    <row r="216" spans="3:6" ht="15.75" customHeight="1" x14ac:dyDescent="0.2">
      <c r="C216" s="31"/>
      <c r="E216" s="18"/>
      <c r="F216" s="32"/>
    </row>
    <row r="217" spans="3:6" ht="15.75" customHeight="1" x14ac:dyDescent="0.2">
      <c r="C217" s="31"/>
      <c r="E217" s="18"/>
      <c r="F217" s="32"/>
    </row>
    <row r="218" spans="3:6" ht="15.75" customHeight="1" x14ac:dyDescent="0.2">
      <c r="C218" s="31"/>
      <c r="E218" s="18"/>
      <c r="F218" s="32"/>
    </row>
    <row r="219" spans="3:6" ht="15.75" customHeight="1" x14ac:dyDescent="0.2">
      <c r="C219" s="31"/>
      <c r="E219" s="18"/>
      <c r="F219" s="32"/>
    </row>
    <row r="220" spans="3:6" ht="15.75" customHeight="1" x14ac:dyDescent="0.2">
      <c r="C220" s="31"/>
      <c r="E220" s="18"/>
      <c r="F220" s="32"/>
    </row>
    <row r="221" spans="3:6" ht="15.75" customHeight="1" x14ac:dyDescent="0.2">
      <c r="C221" s="31"/>
      <c r="E221" s="18"/>
      <c r="F221" s="32"/>
    </row>
    <row r="222" spans="3:6" ht="15.75" customHeight="1" x14ac:dyDescent="0.2">
      <c r="C222" s="31"/>
      <c r="E222" s="18"/>
      <c r="F222" s="32"/>
    </row>
    <row r="223" spans="3:6" ht="15.75" customHeight="1" x14ac:dyDescent="0.2">
      <c r="C223" s="31"/>
      <c r="E223" s="18"/>
      <c r="F223" s="32"/>
    </row>
    <row r="224" spans="3:6" ht="15.75" customHeight="1" x14ac:dyDescent="0.2">
      <c r="C224" s="31"/>
      <c r="E224" s="18"/>
      <c r="F224" s="32"/>
    </row>
    <row r="225" spans="3:6" ht="15.75" customHeight="1" x14ac:dyDescent="0.2">
      <c r="C225" s="31"/>
      <c r="E225" s="18"/>
      <c r="F225" s="32"/>
    </row>
    <row r="226" spans="3:6" ht="15.75" customHeight="1" x14ac:dyDescent="0.2">
      <c r="C226" s="31"/>
      <c r="E226" s="18"/>
      <c r="F226" s="32"/>
    </row>
    <row r="227" spans="3:6" ht="15.75" customHeight="1" x14ac:dyDescent="0.2">
      <c r="C227" s="31"/>
      <c r="E227" s="18"/>
      <c r="F227" s="32"/>
    </row>
    <row r="228" spans="3:6" ht="15.75" customHeight="1" x14ac:dyDescent="0.2">
      <c r="C228" s="31"/>
      <c r="E228" s="18"/>
      <c r="F228" s="32"/>
    </row>
    <row r="229" spans="3:6" ht="15.75" customHeight="1" x14ac:dyDescent="0.2">
      <c r="C229" s="31"/>
      <c r="E229" s="18"/>
      <c r="F229" s="32"/>
    </row>
    <row r="230" spans="3:6" ht="15.75" customHeight="1" x14ac:dyDescent="0.2">
      <c r="C230" s="31"/>
      <c r="E230" s="18"/>
      <c r="F230" s="32"/>
    </row>
    <row r="231" spans="3:6" ht="15.75" customHeight="1" x14ac:dyDescent="0.2">
      <c r="C231" s="31"/>
      <c r="E231" s="18"/>
      <c r="F231" s="32"/>
    </row>
    <row r="232" spans="3:6" ht="15.75" customHeight="1" x14ac:dyDescent="0.2">
      <c r="C232" s="31"/>
      <c r="E232" s="18"/>
      <c r="F232" s="32"/>
    </row>
    <row r="233" spans="3:6" ht="15.75" customHeight="1" x14ac:dyDescent="0.2">
      <c r="C233" s="31"/>
      <c r="E233" s="18"/>
      <c r="F233" s="32"/>
    </row>
    <row r="234" spans="3:6" ht="15.75" customHeight="1" x14ac:dyDescent="0.2">
      <c r="C234" s="31"/>
      <c r="E234" s="18"/>
      <c r="F234" s="32"/>
    </row>
    <row r="235" spans="3:6" ht="15.75" customHeight="1" x14ac:dyDescent="0.2">
      <c r="C235" s="31"/>
      <c r="E235" s="18"/>
      <c r="F235" s="32"/>
    </row>
    <row r="236" spans="3:6" ht="15.75" customHeight="1" x14ac:dyDescent="0.2">
      <c r="C236" s="31"/>
      <c r="E236" s="18"/>
      <c r="F236" s="32"/>
    </row>
    <row r="237" spans="3:6" ht="15.75" customHeight="1" x14ac:dyDescent="0.2"/>
    <row r="238" spans="3:6" ht="15.75" customHeight="1" x14ac:dyDescent="0.2"/>
    <row r="239" spans="3:6" ht="15.75" customHeight="1" x14ac:dyDescent="0.2"/>
    <row r="240" spans="3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F1"/>
    <mergeCell ref="A2:F2"/>
    <mergeCell ref="A3:F3"/>
    <mergeCell ref="A4:F4"/>
    <mergeCell ref="A6:F6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workbookViewId="0">
      <selection activeCell="F1" sqref="F1"/>
    </sheetView>
  </sheetViews>
  <sheetFormatPr defaultColWidth="14.42578125" defaultRowHeight="15" customHeight="1" x14ac:dyDescent="0.2"/>
  <cols>
    <col min="1" max="1" width="8.7109375" customWidth="1"/>
    <col min="2" max="2" width="9.85546875" customWidth="1"/>
    <col min="3" max="5" width="9.28515625" customWidth="1"/>
    <col min="6" max="6" width="8.7109375" customWidth="1"/>
    <col min="7" max="7" width="9.5703125" customWidth="1"/>
  </cols>
  <sheetData>
    <row r="1" spans="1:7" ht="12.75" customHeight="1" x14ac:dyDescent="0.2">
      <c r="A1" s="33" t="s">
        <v>34</v>
      </c>
      <c r="B1" s="34" t="s">
        <v>35</v>
      </c>
      <c r="C1" s="34" t="s">
        <v>36</v>
      </c>
      <c r="D1" s="34" t="s">
        <v>37</v>
      </c>
      <c r="E1" s="34" t="s">
        <v>38</v>
      </c>
      <c r="F1" s="34" t="s">
        <v>39</v>
      </c>
      <c r="G1" s="15"/>
    </row>
    <row r="2" spans="1:7" ht="12.75" customHeight="1" x14ac:dyDescent="0.2">
      <c r="A2" s="35">
        <v>0</v>
      </c>
      <c r="B2" s="36">
        <v>3929.43</v>
      </c>
      <c r="C2" s="36">
        <v>0</v>
      </c>
      <c r="D2" s="36">
        <v>314.35000000000002</v>
      </c>
      <c r="E2" s="36">
        <v>326.14</v>
      </c>
      <c r="F2" s="36">
        <v>509.25</v>
      </c>
      <c r="G2" s="4"/>
    </row>
    <row r="3" spans="1:7" ht="12.75" customHeight="1" x14ac:dyDescent="0.2">
      <c r="A3" s="35">
        <v>1</v>
      </c>
      <c r="B3" s="36">
        <v>3929.43</v>
      </c>
      <c r="C3" s="36">
        <v>130.99</v>
      </c>
      <c r="D3" s="36">
        <v>324.83</v>
      </c>
      <c r="E3" s="36">
        <v>337.01</v>
      </c>
      <c r="F3" s="36">
        <v>526.23</v>
      </c>
      <c r="G3" s="4"/>
    </row>
    <row r="4" spans="1:7" ht="12.75" customHeight="1" x14ac:dyDescent="0.2">
      <c r="A4" s="35">
        <v>2</v>
      </c>
      <c r="B4" s="36">
        <v>3929.43</v>
      </c>
      <c r="C4" s="36">
        <v>261.98</v>
      </c>
      <c r="D4" s="36">
        <v>335.31</v>
      </c>
      <c r="E4" s="36">
        <v>347.89</v>
      </c>
      <c r="F4" s="36">
        <v>543.21</v>
      </c>
      <c r="G4" s="4"/>
    </row>
    <row r="5" spans="1:7" ht="12.75" customHeight="1" x14ac:dyDescent="0.2">
      <c r="A5" s="35">
        <v>3</v>
      </c>
      <c r="B5" s="36">
        <v>3929.43</v>
      </c>
      <c r="C5" s="36">
        <v>392.97</v>
      </c>
      <c r="D5" s="36">
        <v>345.79</v>
      </c>
      <c r="E5" s="36">
        <v>358.76</v>
      </c>
      <c r="F5" s="36">
        <v>560.17999999999995</v>
      </c>
      <c r="G5" s="4"/>
    </row>
    <row r="6" spans="1:7" ht="12.75" customHeight="1" x14ac:dyDescent="0.2">
      <c r="A6" s="35">
        <v>4</v>
      </c>
      <c r="B6" s="36">
        <v>3929.43</v>
      </c>
      <c r="C6" s="36">
        <v>523.96</v>
      </c>
      <c r="D6" s="36">
        <v>356.27</v>
      </c>
      <c r="E6" s="36">
        <v>369.63</v>
      </c>
      <c r="F6" s="36">
        <v>577.16</v>
      </c>
      <c r="G6" s="4"/>
    </row>
    <row r="7" spans="1:7" ht="12.75" customHeight="1" x14ac:dyDescent="0.2">
      <c r="A7" s="35">
        <v>5</v>
      </c>
      <c r="B7" s="36">
        <v>3929.43</v>
      </c>
      <c r="C7" s="36">
        <v>654.95000000000005</v>
      </c>
      <c r="D7" s="36">
        <v>366.75</v>
      </c>
      <c r="E7" s="36">
        <v>380.5</v>
      </c>
      <c r="F7" s="36">
        <v>594.14</v>
      </c>
      <c r="G7" s="4"/>
    </row>
    <row r="8" spans="1:7" ht="12.75" customHeight="1" x14ac:dyDescent="0.2">
      <c r="A8" s="35">
        <v>6</v>
      </c>
      <c r="B8" s="36">
        <v>3929.43</v>
      </c>
      <c r="C8" s="36">
        <v>785.94</v>
      </c>
      <c r="D8" s="36">
        <v>377.23</v>
      </c>
      <c r="E8" s="36">
        <v>391.38</v>
      </c>
      <c r="F8" s="36">
        <v>611.11</v>
      </c>
      <c r="G8" s="4"/>
    </row>
    <row r="9" spans="1:7" ht="12.75" customHeight="1" x14ac:dyDescent="0.2">
      <c r="A9" s="35">
        <v>7</v>
      </c>
      <c r="B9" s="36">
        <v>3929.43</v>
      </c>
      <c r="C9" s="36">
        <v>916.93</v>
      </c>
      <c r="D9" s="36">
        <v>387.71</v>
      </c>
      <c r="E9" s="36">
        <v>402.25</v>
      </c>
      <c r="F9" s="36">
        <v>628.09</v>
      </c>
      <c r="G9" s="4"/>
    </row>
    <row r="10" spans="1:7" ht="12.75" customHeight="1" x14ac:dyDescent="0.2">
      <c r="A10" s="35">
        <v>8</v>
      </c>
      <c r="B10" s="36">
        <v>3929.43</v>
      </c>
      <c r="C10" s="36">
        <v>1047.92</v>
      </c>
      <c r="D10" s="36">
        <v>398.19</v>
      </c>
      <c r="E10" s="36">
        <v>413.12</v>
      </c>
      <c r="F10" s="36">
        <v>645.05999999999995</v>
      </c>
      <c r="G10" s="4"/>
    </row>
    <row r="11" spans="1:7" ht="12.75" customHeight="1" x14ac:dyDescent="0.2">
      <c r="A11" s="35">
        <v>9</v>
      </c>
      <c r="B11" s="36">
        <v>3929.43</v>
      </c>
      <c r="C11" s="36">
        <v>1178.9100000000001</v>
      </c>
      <c r="D11" s="36">
        <v>408.67</v>
      </c>
      <c r="E11" s="36">
        <v>423.99</v>
      </c>
      <c r="F11" s="36">
        <v>662.04</v>
      </c>
      <c r="G11" s="4"/>
    </row>
    <row r="12" spans="1:7" ht="12.75" customHeight="1" x14ac:dyDescent="0.2">
      <c r="A12" s="35">
        <v>10</v>
      </c>
      <c r="B12" s="36">
        <v>3929.43</v>
      </c>
      <c r="C12" s="36">
        <v>1309.9000000000001</v>
      </c>
      <c r="D12" s="36">
        <v>419.15</v>
      </c>
      <c r="E12" s="36">
        <v>434.86</v>
      </c>
      <c r="F12" s="36">
        <v>679.02</v>
      </c>
      <c r="G12" s="4"/>
    </row>
    <row r="13" spans="1:7" ht="12.75" customHeight="1" x14ac:dyDescent="0.2">
      <c r="A13" s="35">
        <v>11</v>
      </c>
      <c r="B13" s="36">
        <v>3929.43</v>
      </c>
      <c r="C13" s="36">
        <v>1440.89</v>
      </c>
      <c r="D13" s="36">
        <v>429.63</v>
      </c>
      <c r="E13" s="36">
        <v>445.74</v>
      </c>
      <c r="F13" s="36">
        <v>695.99</v>
      </c>
      <c r="G13" s="4"/>
    </row>
    <row r="14" spans="1:7" ht="12.75" customHeight="1" x14ac:dyDescent="0.2">
      <c r="A14" s="35">
        <v>12</v>
      </c>
      <c r="B14" s="36">
        <v>3929.43</v>
      </c>
      <c r="C14" s="36">
        <v>1571.88</v>
      </c>
      <c r="D14" s="36">
        <v>440.1</v>
      </c>
      <c r="E14" s="36">
        <v>456.61</v>
      </c>
      <c r="F14" s="36">
        <v>712.97</v>
      </c>
      <c r="G14" s="4"/>
    </row>
    <row r="15" spans="1:7" ht="12.75" customHeight="1" x14ac:dyDescent="0.2">
      <c r="A15" s="35">
        <v>13</v>
      </c>
      <c r="B15" s="36">
        <v>3929.43</v>
      </c>
      <c r="C15" s="36">
        <v>1702.87</v>
      </c>
      <c r="D15" s="36">
        <v>450.58</v>
      </c>
      <c r="E15" s="36">
        <v>467.48</v>
      </c>
      <c r="F15" s="36">
        <v>729.95</v>
      </c>
      <c r="G15" s="4"/>
    </row>
    <row r="16" spans="1:7" ht="12.75" customHeight="1" x14ac:dyDescent="0.2">
      <c r="A16" s="35">
        <v>14</v>
      </c>
      <c r="B16" s="36">
        <v>3929.43</v>
      </c>
      <c r="C16" s="36">
        <v>1833.86</v>
      </c>
      <c r="D16" s="36">
        <v>461.06</v>
      </c>
      <c r="E16" s="36">
        <v>478.35</v>
      </c>
      <c r="F16" s="36">
        <v>746.92</v>
      </c>
      <c r="G16" s="4"/>
    </row>
    <row r="17" spans="1:7" ht="12.75" customHeight="1" x14ac:dyDescent="0.2">
      <c r="A17" s="35">
        <v>15</v>
      </c>
      <c r="B17" s="36">
        <v>3929.43</v>
      </c>
      <c r="C17" s="36">
        <v>1964.85</v>
      </c>
      <c r="D17" s="36">
        <v>471.54</v>
      </c>
      <c r="E17" s="36">
        <v>489.23</v>
      </c>
      <c r="F17" s="36">
        <v>763.9</v>
      </c>
      <c r="G17" s="4"/>
    </row>
    <row r="18" spans="1:7" ht="12.75" customHeight="1" x14ac:dyDescent="0.2">
      <c r="A18" s="35">
        <v>16</v>
      </c>
      <c r="B18" s="36">
        <v>3929.43</v>
      </c>
      <c r="C18" s="36">
        <v>2095.84</v>
      </c>
      <c r="D18" s="36">
        <v>482.02</v>
      </c>
      <c r="E18" s="36">
        <v>500.1</v>
      </c>
      <c r="F18" s="36">
        <v>780.87</v>
      </c>
      <c r="G18" s="4"/>
    </row>
    <row r="19" spans="1:7" ht="12.75" customHeight="1" x14ac:dyDescent="0.2">
      <c r="A19" s="35">
        <v>17</v>
      </c>
      <c r="B19" s="36">
        <v>3929.43</v>
      </c>
      <c r="C19" s="36">
        <v>2226.83</v>
      </c>
      <c r="D19" s="36">
        <v>492.5</v>
      </c>
      <c r="E19" s="36">
        <v>510.97</v>
      </c>
      <c r="F19" s="36">
        <v>797.85</v>
      </c>
      <c r="G19" s="4"/>
    </row>
    <row r="20" spans="1:7" ht="12.75" customHeight="1" x14ac:dyDescent="0.2">
      <c r="A20" s="35">
        <v>18</v>
      </c>
      <c r="B20" s="36">
        <v>3929.43</v>
      </c>
      <c r="C20" s="36">
        <v>2357.8200000000002</v>
      </c>
      <c r="D20" s="36">
        <v>502.98</v>
      </c>
      <c r="E20" s="36">
        <v>521.84</v>
      </c>
      <c r="F20" s="36">
        <v>814.83</v>
      </c>
      <c r="G20" s="4"/>
    </row>
    <row r="21" spans="1:7" ht="12.75" customHeight="1" x14ac:dyDescent="0.2">
      <c r="A21" s="35">
        <v>19</v>
      </c>
      <c r="B21" s="36">
        <v>3929.43</v>
      </c>
      <c r="C21" s="36">
        <v>2488.81</v>
      </c>
      <c r="D21" s="36">
        <v>513.46</v>
      </c>
      <c r="E21" s="36">
        <v>532.71</v>
      </c>
      <c r="F21" s="36">
        <v>831.8</v>
      </c>
      <c r="G21" s="4"/>
    </row>
    <row r="22" spans="1:7" ht="12.75" customHeight="1" x14ac:dyDescent="0.2">
      <c r="A22" s="35">
        <v>20</v>
      </c>
      <c r="B22" s="36">
        <v>3929.43</v>
      </c>
      <c r="C22" s="36">
        <v>2619.8000000000002</v>
      </c>
      <c r="D22" s="36">
        <v>523.94000000000005</v>
      </c>
      <c r="E22" s="36">
        <v>543.59</v>
      </c>
      <c r="F22" s="36">
        <v>848.78</v>
      </c>
      <c r="G22" s="4"/>
    </row>
    <row r="23" spans="1:7" ht="12.75" customHeight="1" x14ac:dyDescent="0.2">
      <c r="B23" s="2"/>
      <c r="C23" s="2"/>
      <c r="D23" s="2"/>
      <c r="E23" s="2"/>
      <c r="G23" s="2"/>
    </row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1"/>
  <sheetViews>
    <sheetView workbookViewId="0">
      <selection activeCell="D14" sqref="D14"/>
    </sheetView>
  </sheetViews>
  <sheetFormatPr defaultColWidth="14.42578125" defaultRowHeight="15" customHeight="1" x14ac:dyDescent="0.2"/>
  <cols>
    <col min="1" max="1" width="36.85546875" customWidth="1"/>
    <col min="2" max="2" width="17.28515625" customWidth="1"/>
    <col min="3" max="6" width="8.7109375" customWidth="1"/>
  </cols>
  <sheetData>
    <row r="1" spans="1:26" ht="12.75" customHeight="1" x14ac:dyDescent="0.2">
      <c r="A1" s="2"/>
      <c r="B1" s="23" t="s">
        <v>40</v>
      </c>
    </row>
    <row r="2" spans="1:26" ht="12.75" customHeight="1" x14ac:dyDescent="0.2">
      <c r="A2" s="2"/>
      <c r="B2" s="23"/>
    </row>
    <row r="3" spans="1:26" ht="12.75" customHeight="1" x14ac:dyDescent="0.2">
      <c r="A3" s="27" t="s">
        <v>41</v>
      </c>
      <c r="B3" s="37">
        <v>106</v>
      </c>
    </row>
    <row r="4" spans="1:26" ht="12.75" customHeight="1" x14ac:dyDescent="0.2">
      <c r="A4" s="27" t="s">
        <v>42</v>
      </c>
      <c r="B4" s="37">
        <v>68.5</v>
      </c>
    </row>
    <row r="5" spans="1:26" ht="12.75" customHeight="1" x14ac:dyDescent="0.2">
      <c r="A5" s="27" t="s">
        <v>43</v>
      </c>
      <c r="B5" s="37">
        <v>41.67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 x14ac:dyDescent="0.2">
      <c r="A6" s="27" t="s">
        <v>44</v>
      </c>
      <c r="B6" s="37">
        <v>58.33</v>
      </c>
    </row>
    <row r="7" spans="1:26" ht="12.75" customHeight="1" x14ac:dyDescent="0.2">
      <c r="A7" s="27"/>
      <c r="B7" s="39"/>
    </row>
    <row r="8" spans="1:26" ht="12.75" customHeight="1" x14ac:dyDescent="0.2">
      <c r="A8" s="27"/>
      <c r="B8" s="39"/>
    </row>
    <row r="9" spans="1:26" ht="12.75" customHeight="1" x14ac:dyDescent="0.2">
      <c r="A9" s="27" t="s">
        <v>45</v>
      </c>
      <c r="B9" s="37">
        <v>784.95</v>
      </c>
    </row>
    <row r="10" spans="1:26" ht="12.75" customHeight="1" x14ac:dyDescent="0.2">
      <c r="A10" s="27"/>
      <c r="B10" s="39"/>
    </row>
    <row r="11" spans="1:26" ht="12.75" customHeight="1" x14ac:dyDescent="0.2">
      <c r="A11" s="2" t="s">
        <v>51</v>
      </c>
      <c r="B11" s="37">
        <v>350</v>
      </c>
    </row>
    <row r="12" spans="1:26" ht="15.75" customHeight="1" x14ac:dyDescent="0.2">
      <c r="A12" s="27"/>
      <c r="B12" s="29"/>
    </row>
    <row r="13" spans="1:26" ht="15.75" customHeight="1" x14ac:dyDescent="0.2">
      <c r="A13" s="38"/>
      <c r="B13" s="38"/>
    </row>
    <row r="14" spans="1:26" ht="15.75" customHeight="1" x14ac:dyDescent="0.2">
      <c r="A14" s="27" t="s">
        <v>46</v>
      </c>
      <c r="B14" s="40">
        <v>1.2E-2</v>
      </c>
    </row>
    <row r="15" spans="1:26" ht="15.75" customHeight="1" x14ac:dyDescent="0.2">
      <c r="A15" s="27" t="s">
        <v>47</v>
      </c>
      <c r="B15" s="41">
        <v>0.18</v>
      </c>
    </row>
    <row r="16" spans="1:2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9dc8c5-3aeb-4421-9f55-18a7300e0726" xsi:nil="true"/>
    <lcf76f155ced4ddcb4097134ff3c332f xmlns="861db2a2-24df-44c3-a07b-bbdf956462d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84D8AB00E7549B9F33B2EAF19EC99" ma:contentTypeVersion="11" ma:contentTypeDescription="Een nieuw document maken." ma:contentTypeScope="" ma:versionID="d82191dc7ab8d0b95bade1055c4ee983">
  <xsd:schema xmlns:xsd="http://www.w3.org/2001/XMLSchema" xmlns:xs="http://www.w3.org/2001/XMLSchema" xmlns:p="http://schemas.microsoft.com/office/2006/metadata/properties" xmlns:ns2="861db2a2-24df-44c3-a07b-bbdf956462d2" xmlns:ns3="f49dc8c5-3aeb-4421-9f55-18a7300e0726" targetNamespace="http://schemas.microsoft.com/office/2006/metadata/properties" ma:root="true" ma:fieldsID="f1ba9e6cfde93e2596b77bca39505461" ns2:_="" ns3:_="">
    <xsd:import namespace="861db2a2-24df-44c3-a07b-bbdf956462d2"/>
    <xsd:import namespace="f49dc8c5-3aeb-4421-9f55-18a7300e0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db2a2-24df-44c3-a07b-bbdf95646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56b64be9-ece9-448a-b811-6afe781e8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dc8c5-3aeb-4421-9f55-18a7300e07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989b6f9-10d7-4ab9-a7b2-8fdd02c05c20}" ma:internalName="TaxCatchAll" ma:showField="CatchAllData" ma:web="f49dc8c5-3aeb-4421-9f55-18a7300e0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236F7C-3179-40C8-95A4-4CD044028483}">
  <ds:schemaRefs>
    <ds:schemaRef ds:uri="http://schemas.microsoft.com/office/2006/metadata/properties"/>
    <ds:schemaRef ds:uri="http://schemas.microsoft.com/office/infopath/2007/PartnerControls"/>
    <ds:schemaRef ds:uri="f49dc8c5-3aeb-4421-9f55-18a7300e0726"/>
    <ds:schemaRef ds:uri="861db2a2-24df-44c3-a07b-bbdf956462d2"/>
  </ds:schemaRefs>
</ds:datastoreItem>
</file>

<file path=customXml/itemProps2.xml><?xml version="1.0" encoding="utf-8"?>
<ds:datastoreItem xmlns:ds="http://schemas.openxmlformats.org/officeDocument/2006/customXml" ds:itemID="{26FBDEEC-D3AD-4CF7-B694-F39FD6D9A0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54D8EE-44F8-47F2-A3F6-1B1735A63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db2a2-24df-44c3-a07b-bbdf956462d2"/>
    <ds:schemaRef ds:uri="f49dc8c5-3aeb-4421-9f55-18a7300e0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Sijrine Stam</cp:lastModifiedBy>
  <dcterms:modified xsi:type="dcterms:W3CDTF">2024-12-23T13:18:53Z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0x01010012984D8AB00E7549B9F33B2EAF19EC99</vt:lpwstr>
  </property>
  <property fmtid="{D5CDD505-2E9C-101B-9397-08002B2CF9AE}" pid="3" name="Order">
    <vt:r8>23800</vt:r8>
  </property>
  <property fmtid="{D5CDD505-2E9C-101B-9397-08002B2CF9AE}" pid="4" name="MediaServiceImageTags">
    <vt:lpwstr/>
  </property>
</Properties>
</file>